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Farina\Corsi\Applied-Acoustics\Tests-2017\"/>
    </mc:Choice>
  </mc:AlternateContent>
  <bookViews>
    <workbookView xWindow="1044" yWindow="0" windowWidth="19116" windowHeight="9420"/>
  </bookViews>
  <sheets>
    <sheet name="Form responses 1" sheetId="1" r:id="rId1"/>
    <sheet name="Correction" sheetId="2" r:id="rId2"/>
  </sheets>
  <definedNames>
    <definedName name="A">Correction!$A$4</definedName>
    <definedName name="B">Correction!$B$4</definedName>
    <definedName name="CC">Correction!$C$4</definedName>
    <definedName name="D">Correction!$D$4</definedName>
    <definedName name="E">Correction!$E$4</definedName>
    <definedName name="F">Correction!$F$4</definedName>
  </definedNames>
  <calcPr calcId="162913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H5" i="1"/>
  <c r="F19" i="2"/>
  <c r="F13" i="2"/>
  <c r="F16" i="2" s="1"/>
  <c r="H10" i="2"/>
  <c r="G7" i="2"/>
</calcChain>
</file>

<file path=xl/sharedStrings.xml><?xml version="1.0" encoding="utf-8"?>
<sst xmlns="http://schemas.openxmlformats.org/spreadsheetml/2006/main" count="200" uniqueCount="132">
  <si>
    <t>Timestamp</t>
  </si>
  <si>
    <t>Email address</t>
  </si>
  <si>
    <t>Surname and Name</t>
  </si>
  <si>
    <t>Matricula</t>
  </si>
  <si>
    <t>1) Compute the value of T20 in a room having a volume V = 400+F*20 m3, a total internal surface S =300+E*20 m2 and an average absorption coeff. α  = 0.1+D/20.</t>
  </si>
  <si>
    <t>2) In a room having a value of T20=4+F/10 s the SPL was too large. So a proper amount of absorbing material is installed, for getting an SPL reduction of the reverberant field of 5 dB. Compute the new value of reverberation time after the room has been treated.</t>
  </si>
  <si>
    <t>3) An acoustic panel has a value of r =0.2+F/30 and of t=0.1. Compute the value of the apparent sound absorption coefficient α.</t>
  </si>
  <si>
    <t>4) Compute the value of the sound absorption coefficient a for the acoustic panel of previous exercise.</t>
  </si>
  <si>
    <t>5) In an outdoor theatre, there is only one significant sound reflection, occurring 30+F ms after the direct sound, with an amplitude smaller than the direct sound by 3+E/10 dB. Compute the value of center time ts.</t>
  </si>
  <si>
    <t>6) What is the definition of  Clarity C80 ?</t>
  </si>
  <si>
    <t>7) What is the definition of IACC?</t>
  </si>
  <si>
    <t>8) What is the definition of  STI?</t>
  </si>
  <si>
    <t>gabriele.caviola@studenti.unipr.it</t>
  </si>
  <si>
    <t>Caviola Gabriele</t>
  </si>
  <si>
    <t>0.612 s</t>
  </si>
  <si>
    <t>10 times the logarithm of the ratio between the Early energy (0-80ms) and the Late energy (80ms-infinite)</t>
  </si>
  <si>
    <t>The maximum value of the normalised cross-correlation function between the signals at the two ears occurring inside the window of +/- 1 ms</t>
  </si>
  <si>
    <t>Each value of the MTF matrix is first converted into an equivalent S/N ratio, which is capped to +/-15 dB. These values are converted back to STI values, which are averaged for each carrier octave band. The resulting STI values are combined with a weighted average, with different weights for males and females</t>
  </si>
  <si>
    <t>alberto.bonici@studenti.unipr.it</t>
  </si>
  <si>
    <t>Bonici Alberto</t>
  </si>
  <si>
    <t>0.77 s</t>
  </si>
  <si>
    <t>1.55 s</t>
  </si>
  <si>
    <t>The correlation between the signals at the two ears</t>
  </si>
  <si>
    <t>It is the weighted average value of the octave-bands value of STI, each of them being the average of the MTF values for different modulation frequencies in that octave band</t>
  </si>
  <si>
    <t>kseniia.riabova@studenti.unipr.it</t>
  </si>
  <si>
    <t>Riabova Kseniia</t>
  </si>
  <si>
    <t>0.464 s</t>
  </si>
  <si>
    <t>19.5 s</t>
  </si>
  <si>
    <t>It is the weighted average value of the modulation transfer function, using different weights for male and female speakers</t>
  </si>
  <si>
    <t>riccardo.straccia@studenti.unipr.it</t>
  </si>
  <si>
    <t>Straccia Riccardo</t>
  </si>
  <si>
    <t>3s</t>
  </si>
  <si>
    <t>1.392s</t>
  </si>
  <si>
    <t>lorenzo.zaniboni@studenti.unipr.it</t>
  </si>
  <si>
    <t>Zaniboni Lorenzo</t>
  </si>
  <si>
    <t>0.64 s</t>
  </si>
  <si>
    <t>1.51 s</t>
  </si>
  <si>
    <t>10 times the logarithm of the ratio between the Early energy (0-80ms) and the total energy (0ms-infinite)</t>
  </si>
  <si>
    <t>alfonso.peta@studenti.unipr.it</t>
  </si>
  <si>
    <t>Peta Alfonso</t>
  </si>
  <si>
    <t>1.99s</t>
  </si>
  <si>
    <t>The ratio between the Early energy (0-80ms) and the Late energy (80ms-infinite)</t>
  </si>
  <si>
    <t>It is equal to 1 - LF</t>
  </si>
  <si>
    <t>emanuele.pagliari@studenti.unipr.it</t>
  </si>
  <si>
    <t>Pagliari Emanuele</t>
  </si>
  <si>
    <t>0,56 s</t>
  </si>
  <si>
    <t>1,266 s</t>
  </si>
  <si>
    <t>0,2</t>
  </si>
  <si>
    <t>0,1</t>
  </si>
  <si>
    <t>1,3 s</t>
  </si>
  <si>
    <t>The maximum value of the normalised cross-correlation function between the signals at the two ears</t>
  </si>
  <si>
    <t>ayman.zahr@studenti.unipr.it</t>
  </si>
  <si>
    <t>Zahr Ayman</t>
  </si>
  <si>
    <t>0.47 s</t>
  </si>
  <si>
    <t>0.145 s</t>
  </si>
  <si>
    <t>susanna.parmigiani@studenti.unipr.it</t>
  </si>
  <si>
    <t>Parmigiani Susanna</t>
  </si>
  <si>
    <t>T20=2.13 s</t>
  </si>
  <si>
    <t>RT=0.67 s</t>
  </si>
  <si>
    <t>α=0.8</t>
  </si>
  <si>
    <t>a=0.7</t>
  </si>
  <si>
    <t>gianmarco.carraglia@studenti.unipr.it</t>
  </si>
  <si>
    <t>Carraglia Gianmarco</t>
  </si>
  <si>
    <t>0.49 s</t>
  </si>
  <si>
    <t>1.36 s</t>
  </si>
  <si>
    <t>eleonora.oliosi@studenti.unipr.it</t>
  </si>
  <si>
    <t>OLIOSI ELEONORA</t>
  </si>
  <si>
    <t>0.584 s</t>
  </si>
  <si>
    <t>1.35 s</t>
  </si>
  <si>
    <t>marco.morini1@studenti.unipr.it</t>
  </si>
  <si>
    <t>Morini Marco</t>
  </si>
  <si>
    <t>1.88 s</t>
  </si>
  <si>
    <t>1.266 s</t>
  </si>
  <si>
    <t>jodi.oxoli@studenti.unipr.it</t>
  </si>
  <si>
    <t>Oxoli Jodi</t>
  </si>
  <si>
    <t>0.53 s</t>
  </si>
  <si>
    <t>1.27 s</t>
  </si>
  <si>
    <t>alfa=0.8</t>
  </si>
  <si>
    <t>a=0.27</t>
  </si>
  <si>
    <t>stefano.cavalli2@studenti.unipr.it</t>
  </si>
  <si>
    <t>Cavalli Stefano</t>
  </si>
  <si>
    <t>0.7073 s</t>
  </si>
  <si>
    <t>0.1297 s</t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</si>
  <si>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It is the percentage of correct words being written in a dictation test.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</si>
  <si>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Each value of the MTF matrix is first converted into an equivalent S/N ratio, which is capped to +/-15 dB. These values are converted back to STI values, which are averaged for each carrier octave band. The resulting STI values are combined with a weighted average, with different weights for males and females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</si>
  <si>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It is the weighted average value of the octave-bands value of STI, each of them being the average of the MTF values for different modulation frequencies in that octave band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</si>
  <si>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It is the weighted average value of the modulation transfer function, using different weights for male and female speakers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</si>
  <si>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It is the average value of the modulation transfer function</t>
    </r>
  </si>
  <si>
    <t>(one answer only)</t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</si>
  <si>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It is equal to 1 - LF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</si>
  <si>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The maximum value of the normalised cross-correlation function between the signals at the two ears occurring inside the window of +/- 1 ms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</si>
  <si>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The maximum value of the normalised cross-correlation function between the signals at the two ears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</si>
  <si>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The normalised cross-correlation between the signals at the two ears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</si>
  <si>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The correlation between the signals at the two ears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</si>
  <si>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20 times the logarithm of the ratio between the Early energy (0-80ms) and the total energy (0ms-infinite)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</si>
  <si>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10 times the logarithm of the ratio between the Early energy (0-80ms) and the total energy (0ms-infinite)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</si>
  <si>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20 times the logarithm of the ratio between the Early energy (0-80ms) and the Late energy (80ms-infinite)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</si>
  <si>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10 times the logarithm of the ratio between the Early energy (0-80ms) and the Late energy (80ms-infinite)</t>
    </r>
  </si>
  <si>
    <r>
      <t>¡</t>
    </r>
    <r>
      <rPr>
        <sz val="7"/>
        <color theme="1"/>
        <rFont val="Times New Roman"/>
        <family val="1"/>
      </rPr>
      <t xml:space="preserve">  </t>
    </r>
    <r>
      <rPr>
        <sz val="10"/>
        <color rgb="FF000000"/>
        <rFont val="Arial"/>
      </rPr>
      <t>The ratio between the Early energy (0-80ms) and the Late energy (80ms-infinite)</t>
    </r>
  </si>
  <si>
    <t>(write number and measurement unit)</t>
  </si>
  <si>
    <t xml:space="preserve"> </t>
  </si>
  <si>
    <r>
      <t>4) Compute the value of the sound absorption coefficient</t>
    </r>
    <r>
      <rPr>
        <b/>
        <sz val="12"/>
        <color theme="1"/>
        <rFont val="Calibri"/>
        <family val="2"/>
        <scheme val="minor"/>
      </rPr>
      <t xml:space="preserve"> a</t>
    </r>
    <r>
      <rPr>
        <sz val="12"/>
        <color theme="1"/>
        <rFont val="Calibri"/>
        <family val="2"/>
        <scheme val="minor"/>
      </rPr>
      <t xml:space="preserve"> for the acoustic panel of previous exercise.</t>
    </r>
  </si>
  <si>
    <r>
      <t xml:space="preserve">3) An acoustic panel has a value of </t>
    </r>
    <r>
      <rPr>
        <b/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 xml:space="preserve"> =0.2+F/30 and of </t>
    </r>
    <r>
      <rPr>
        <b/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=0.1. Compute the value of the apparent sound absorption coefficient </t>
    </r>
    <r>
      <rPr>
        <b/>
        <sz val="12"/>
        <color theme="1"/>
        <rFont val="Symbol"/>
        <family val="1"/>
        <charset val="2"/>
      </rPr>
      <t>a</t>
    </r>
    <r>
      <rPr>
        <sz val="12"/>
        <color theme="1"/>
        <rFont val="Calibri"/>
        <family val="2"/>
        <scheme val="minor"/>
      </rPr>
      <t>.</t>
    </r>
  </si>
  <si>
    <r>
      <t xml:space="preserve">2) In a room having a value of </t>
    </r>
    <r>
      <rPr>
        <b/>
        <sz val="12"/>
        <color theme="1"/>
        <rFont val="Calibri"/>
        <family val="2"/>
        <scheme val="minor"/>
      </rPr>
      <t>T</t>
    </r>
    <r>
      <rPr>
        <b/>
        <vertAlign val="subscript"/>
        <sz val="12"/>
        <color theme="1"/>
        <rFont val="Calibri"/>
        <family val="2"/>
        <scheme val="minor"/>
      </rPr>
      <t>20</t>
    </r>
    <r>
      <rPr>
        <sz val="12"/>
        <color theme="1"/>
        <rFont val="Calibri"/>
        <family val="2"/>
        <scheme val="minor"/>
      </rPr>
      <t>=4+F/10 s the SPL was too large. So a proper amount of absorbing material is installed, for getting an SPL reduction of the reverberant field of 5 dB. Compute the new value of reverberation time after the room has been treated.</t>
    </r>
  </si>
  <si>
    <r>
      <t xml:space="preserve">1) Compute the value of </t>
    </r>
    <r>
      <rPr>
        <b/>
        <sz val="12"/>
        <color theme="1"/>
        <rFont val="Calibri"/>
        <family val="2"/>
        <scheme val="minor"/>
      </rPr>
      <t>T</t>
    </r>
    <r>
      <rPr>
        <b/>
        <vertAlign val="subscript"/>
        <sz val="12"/>
        <color theme="1"/>
        <rFont val="Calibri"/>
        <family val="2"/>
        <scheme val="minor"/>
      </rPr>
      <t>20</t>
    </r>
    <r>
      <rPr>
        <sz val="12"/>
        <color theme="1"/>
        <rFont val="Calibri"/>
        <family val="2"/>
        <scheme val="minor"/>
      </rPr>
      <t xml:space="preserve"> in a room having a volume </t>
    </r>
    <r>
      <rPr>
        <b/>
        <sz val="12"/>
        <color theme="1"/>
        <rFont val="Calibri"/>
        <family val="2"/>
        <scheme val="minor"/>
      </rPr>
      <t>V</t>
    </r>
    <r>
      <rPr>
        <sz val="12"/>
        <color theme="1"/>
        <rFont val="Calibri"/>
        <family val="2"/>
        <scheme val="minor"/>
      </rPr>
      <t xml:space="preserve"> = 400+F*20 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a total internal surface </t>
    </r>
    <r>
      <rPr>
        <b/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 =300+E*20 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and an average absorption coeff.  α= 0.1+D/20.</t>
    </r>
  </si>
  <si>
    <t>In class test of Applied Acoustics - 24/11/2017</t>
  </si>
  <si>
    <t>A</t>
  </si>
  <si>
    <t>B</t>
  </si>
  <si>
    <t>C</t>
  </si>
  <si>
    <t>D</t>
  </si>
  <si>
    <t>E</t>
  </si>
  <si>
    <t>F</t>
  </si>
  <si>
    <t>s</t>
  </si>
  <si>
    <r>
      <t>T60 = 0.16*V/(</t>
    </r>
    <r>
      <rPr>
        <b/>
        <sz val="11"/>
        <color theme="1"/>
        <rFont val="Calibri"/>
        <family val="2"/>
      </rPr>
      <t>α·</t>
    </r>
    <r>
      <rPr>
        <b/>
        <sz val="11"/>
        <color theme="1"/>
        <rFont val="Calibri"/>
        <family val="2"/>
        <scheme val="minor"/>
      </rPr>
      <t>S) =</t>
    </r>
  </si>
  <si>
    <t>T2 = T1*10^(-DL/10) =</t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</si>
  <si>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 = 1 - r =</t>
    </r>
  </si>
  <si>
    <r>
      <t xml:space="preserve">a = </t>
    </r>
    <r>
      <rPr>
        <b/>
        <sz val="11"/>
        <color theme="1"/>
        <rFont val="Calibri"/>
        <family val="2"/>
      </rPr>
      <t>α</t>
    </r>
    <r>
      <rPr>
        <b/>
        <sz val="12.1"/>
        <color theme="1"/>
        <rFont val="Calibri"/>
        <family val="2"/>
      </rPr>
      <t xml:space="preserve"> - t =</t>
    </r>
  </si>
  <si>
    <t>ts =</t>
  </si>
  <si>
    <t>ms</t>
  </si>
  <si>
    <t>Bonus</t>
  </si>
  <si>
    <t>Score</t>
  </si>
  <si>
    <t>Total</t>
  </si>
  <si>
    <t>Osadciy Kirill</t>
  </si>
  <si>
    <t>cartaceo</t>
  </si>
  <si>
    <t>N.</t>
  </si>
  <si>
    <t>Trunilina Alina</t>
  </si>
  <si>
    <t>Note:</t>
  </si>
  <si>
    <t>Unita' di misura scritta male o mancante</t>
  </si>
  <si>
    <t>Uso della virgola al posto del punto decimale</t>
  </si>
  <si>
    <t>Toscani Andrea</t>
  </si>
  <si>
    <t>It is the average value of the modulation transfer function</t>
  </si>
  <si>
    <t>Applied Acoustics - In Class test - 24/11/2017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</si>
</sst>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vertAlign val="sub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.1"/>
      <color theme="1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 applyFont="1" applyAlignment="1"/>
    <xf numFmtId="0" fontId="1" fillId="0" borderId="0" xfId="1"/>
    <xf numFmtId="0" fontId="5" fillId="0" borderId="0" xfId="1" applyFont="1" applyAlignment="1">
      <alignment horizontal="left" vertical="center" indent="5"/>
    </xf>
    <xf numFmtId="0" fontId="1" fillId="0" borderId="0" xfId="1" applyAlignment="1">
      <alignment horizontal="left" wrapText="1"/>
    </xf>
    <xf numFmtId="0" fontId="5" fillId="0" borderId="0" xfId="1" applyFont="1" applyAlignment="1">
      <alignment horizontal="left" vertical="center" wrapText="1" indent="5"/>
    </xf>
    <xf numFmtId="0" fontId="1" fillId="0" borderId="0" xfId="1" applyAlignment="1">
      <alignment vertical="center"/>
    </xf>
    <xf numFmtId="0" fontId="1" fillId="0" borderId="0" xfId="1" applyAlignment="1">
      <alignment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9" fillId="0" borderId="0" xfId="1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1" applyFont="1"/>
    <xf numFmtId="0" fontId="5" fillId="2" borderId="0" xfId="1" applyFont="1" applyFill="1" applyAlignment="1">
      <alignment horizontal="left" vertical="center" indent="5"/>
    </xf>
    <xf numFmtId="0" fontId="1" fillId="2" borderId="0" xfId="1" applyFill="1"/>
    <xf numFmtId="0" fontId="5" fillId="2" borderId="0" xfId="1" applyFont="1" applyFill="1" applyAlignment="1">
      <alignment horizontal="left" vertical="center" wrapText="1" indent="5"/>
    </xf>
    <xf numFmtId="0" fontId="1" fillId="2" borderId="0" xfId="1" applyFill="1" applyAlignment="1">
      <alignment horizontal="left" wrapText="1"/>
    </xf>
    <xf numFmtId="0" fontId="15" fillId="0" borderId="0" xfId="0" applyFont="1" applyAlignment="1"/>
    <xf numFmtId="0" fontId="3" fillId="3" borderId="0" xfId="0" applyFont="1" applyFill="1" applyAlignment="1"/>
    <xf numFmtId="0" fontId="0" fillId="3" borderId="0" xfId="0" applyFont="1" applyFill="1" applyAlignment="1"/>
    <xf numFmtId="0" fontId="3" fillId="4" borderId="0" xfId="0" applyFont="1" applyFill="1" applyAlignment="1"/>
    <xf numFmtId="0" fontId="0" fillId="4" borderId="0" xfId="0" applyFont="1" applyFill="1" applyAlignment="1"/>
    <xf numFmtId="0" fontId="0" fillId="0" borderId="4" xfId="0" applyFont="1" applyBorder="1" applyAlignment="1">
      <alignment horizontal="center"/>
    </xf>
    <xf numFmtId="164" fontId="2" fillId="0" borderId="5" xfId="0" applyNumberFormat="1" applyFont="1" applyBorder="1" applyAlignment="1"/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0" fillId="0" borderId="5" xfId="0" applyFont="1" applyBorder="1" applyAlignment="1"/>
    <xf numFmtId="0" fontId="2" fillId="0" borderId="6" xfId="0" applyFont="1" applyBorder="1" applyAlignment="1"/>
    <xf numFmtId="0" fontId="2" fillId="3" borderId="5" xfId="0" applyFont="1" applyFill="1" applyBorder="1" applyAlignment="1"/>
    <xf numFmtId="0" fontId="2" fillId="4" borderId="5" xfId="0" applyFont="1" applyFill="1" applyBorder="1" applyAlignment="1"/>
    <xf numFmtId="0" fontId="2" fillId="0" borderId="5" xfId="0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0" fillId="0" borderId="8" xfId="0" applyFont="1" applyBorder="1" applyAlignment="1"/>
    <xf numFmtId="0" fontId="2" fillId="0" borderId="8" xfId="0" applyFont="1" applyBorder="1" applyAlignment="1"/>
    <xf numFmtId="0" fontId="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0" fillId="0" borderId="9" xfId="0" applyFont="1" applyBorder="1" applyAlignment="1"/>
    <xf numFmtId="0" fontId="15" fillId="5" borderId="2" xfId="0" applyFont="1" applyFill="1" applyBorder="1" applyAlignment="1">
      <alignment horizontal="center"/>
    </xf>
    <xf numFmtId="0" fontId="15" fillId="5" borderId="1" xfId="0" applyFont="1" applyFill="1" applyBorder="1" applyAlignment="1"/>
    <xf numFmtId="0" fontId="15" fillId="5" borderId="1" xfId="0" applyFont="1" applyFill="1" applyBorder="1" applyAlignment="1">
      <alignment horizontal="center"/>
    </xf>
    <xf numFmtId="0" fontId="15" fillId="5" borderId="3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14.44140625" defaultRowHeight="15.75" customHeight="1" x14ac:dyDescent="0.25"/>
  <cols>
    <col min="1" max="1" width="5.33203125" style="12" customWidth="1"/>
    <col min="2" max="4" width="21.5546875" customWidth="1"/>
    <col min="5" max="5" width="8.6640625" customWidth="1"/>
    <col min="6" max="6" width="8.6640625" style="12" customWidth="1"/>
    <col min="7" max="8" width="8.6640625" customWidth="1"/>
    <col min="9" max="22" width="21.5546875" customWidth="1"/>
  </cols>
  <sheetData>
    <row r="1" spans="1:22" ht="15.75" customHeight="1" x14ac:dyDescent="0.25">
      <c r="A1" s="18" t="s">
        <v>131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thickBot="1" x14ac:dyDescent="0.3">
      <c r="A2"/>
      <c r="F2"/>
    </row>
    <row r="3" spans="1:22" s="18" customFormat="1" ht="15.75" customHeight="1" x14ac:dyDescent="0.25">
      <c r="A3" s="42" t="s">
        <v>124</v>
      </c>
      <c r="B3" s="43" t="s">
        <v>0</v>
      </c>
      <c r="C3" s="43" t="s">
        <v>1</v>
      </c>
      <c r="D3" s="43" t="s">
        <v>2</v>
      </c>
      <c r="E3" s="43" t="s">
        <v>3</v>
      </c>
      <c r="F3" s="44" t="s">
        <v>120</v>
      </c>
      <c r="G3" s="44" t="s">
        <v>119</v>
      </c>
      <c r="H3" s="44" t="s">
        <v>121</v>
      </c>
      <c r="I3" s="43" t="s">
        <v>4</v>
      </c>
      <c r="J3" s="43" t="s">
        <v>5</v>
      </c>
      <c r="K3" s="43" t="s">
        <v>6</v>
      </c>
      <c r="L3" s="43" t="s">
        <v>7</v>
      </c>
      <c r="M3" s="43" t="s">
        <v>8</v>
      </c>
      <c r="N3" s="43" t="s">
        <v>9</v>
      </c>
      <c r="O3" s="43" t="s">
        <v>10</v>
      </c>
      <c r="P3" s="45" t="s">
        <v>11</v>
      </c>
      <c r="Q3" s="18" t="s">
        <v>100</v>
      </c>
    </row>
    <row r="4" spans="1:22" ht="15.75" customHeight="1" x14ac:dyDescent="0.25">
      <c r="A4" s="23">
        <v>1</v>
      </c>
      <c r="B4" s="24">
        <v>43063.708642233796</v>
      </c>
      <c r="C4" s="25" t="s">
        <v>12</v>
      </c>
      <c r="D4" s="25" t="s">
        <v>13</v>
      </c>
      <c r="E4" s="25">
        <v>243382</v>
      </c>
      <c r="F4" s="26">
        <v>24</v>
      </c>
      <c r="G4" s="26">
        <v>2</v>
      </c>
      <c r="H4" s="27">
        <f t="shared" ref="H4" si="0">F4+G4</f>
        <v>26</v>
      </c>
      <c r="I4" s="25" t="s">
        <v>14</v>
      </c>
      <c r="J4" s="28"/>
      <c r="K4" s="25">
        <v>0.73299999999999998</v>
      </c>
      <c r="L4" s="25">
        <v>0.63300000000000001</v>
      </c>
      <c r="M4" s="28"/>
      <c r="N4" s="25" t="s">
        <v>15</v>
      </c>
      <c r="O4" s="25" t="s">
        <v>16</v>
      </c>
      <c r="P4" s="29" t="s">
        <v>17</v>
      </c>
      <c r="Q4" s="18" t="s">
        <v>100</v>
      </c>
    </row>
    <row r="5" spans="1:22" ht="15.75" customHeight="1" x14ac:dyDescent="0.25">
      <c r="A5" s="23">
        <v>2</v>
      </c>
      <c r="B5" s="24">
        <v>43063.710065451392</v>
      </c>
      <c r="C5" s="25" t="s">
        <v>18</v>
      </c>
      <c r="D5" s="25" t="s">
        <v>19</v>
      </c>
      <c r="E5" s="25">
        <v>279459</v>
      </c>
      <c r="F5" s="26">
        <v>12</v>
      </c>
      <c r="G5" s="26">
        <v>2</v>
      </c>
      <c r="H5" s="27">
        <f>F5+G5</f>
        <v>14</v>
      </c>
      <c r="I5" s="25" t="s">
        <v>20</v>
      </c>
      <c r="J5" s="25" t="s">
        <v>21</v>
      </c>
      <c r="K5" s="25">
        <v>0.5</v>
      </c>
      <c r="L5" s="25">
        <v>0.4</v>
      </c>
      <c r="M5" s="28"/>
      <c r="N5" s="25" t="s">
        <v>15</v>
      </c>
      <c r="O5" s="25" t="s">
        <v>22</v>
      </c>
      <c r="P5" s="29" t="s">
        <v>23</v>
      </c>
      <c r="Q5" s="18" t="s">
        <v>100</v>
      </c>
    </row>
    <row r="6" spans="1:22" ht="15.75" customHeight="1" x14ac:dyDescent="0.25">
      <c r="A6" s="23">
        <v>3</v>
      </c>
      <c r="B6" s="24">
        <v>43063.710162650459</v>
      </c>
      <c r="C6" s="25" t="s">
        <v>24</v>
      </c>
      <c r="D6" s="25" t="s">
        <v>25</v>
      </c>
      <c r="E6" s="25">
        <v>253859</v>
      </c>
      <c r="F6" s="26">
        <v>12</v>
      </c>
      <c r="G6" s="26">
        <v>2</v>
      </c>
      <c r="H6" s="27">
        <f t="shared" ref="H6:H19" si="1">F6+G6</f>
        <v>14</v>
      </c>
      <c r="I6" s="25" t="s">
        <v>26</v>
      </c>
      <c r="J6" s="25" t="s">
        <v>21</v>
      </c>
      <c r="K6" s="25">
        <v>0.5</v>
      </c>
      <c r="L6" s="25">
        <v>0.4</v>
      </c>
      <c r="M6" s="25" t="s">
        <v>27</v>
      </c>
      <c r="N6" s="25" t="s">
        <v>15</v>
      </c>
      <c r="O6" s="25" t="s">
        <v>22</v>
      </c>
      <c r="P6" s="29" t="s">
        <v>28</v>
      </c>
      <c r="Q6" s="18" t="s">
        <v>100</v>
      </c>
    </row>
    <row r="7" spans="1:22" ht="15.75" customHeight="1" x14ac:dyDescent="0.25">
      <c r="A7" s="23">
        <v>4</v>
      </c>
      <c r="B7" s="24">
        <v>43063.710461261573</v>
      </c>
      <c r="C7" s="25" t="s">
        <v>29</v>
      </c>
      <c r="D7" s="25" t="s">
        <v>30</v>
      </c>
      <c r="E7" s="25">
        <v>255814</v>
      </c>
      <c r="F7" s="26">
        <v>16</v>
      </c>
      <c r="G7" s="26">
        <v>2</v>
      </c>
      <c r="H7" s="27">
        <f t="shared" si="1"/>
        <v>18</v>
      </c>
      <c r="I7" s="30" t="s">
        <v>31</v>
      </c>
      <c r="J7" s="30" t="s">
        <v>32</v>
      </c>
      <c r="K7" s="25">
        <v>0.66600000000000004</v>
      </c>
      <c r="L7" s="25">
        <v>0.56599999999999995</v>
      </c>
      <c r="M7" s="28"/>
      <c r="N7" s="25" t="s">
        <v>15</v>
      </c>
      <c r="O7" s="25" t="s">
        <v>16</v>
      </c>
      <c r="P7" s="29" t="s">
        <v>23</v>
      </c>
      <c r="Q7" s="18" t="s">
        <v>100</v>
      </c>
    </row>
    <row r="8" spans="1:22" ht="15.75" customHeight="1" x14ac:dyDescent="0.25">
      <c r="A8" s="23">
        <v>5</v>
      </c>
      <c r="B8" s="24">
        <v>43063.710711053238</v>
      </c>
      <c r="C8" s="25" t="s">
        <v>33</v>
      </c>
      <c r="D8" s="25" t="s">
        <v>34</v>
      </c>
      <c r="E8" s="25">
        <v>258558</v>
      </c>
      <c r="F8" s="26">
        <v>20</v>
      </c>
      <c r="G8" s="26">
        <v>2</v>
      </c>
      <c r="H8" s="27">
        <f t="shared" si="1"/>
        <v>22</v>
      </c>
      <c r="I8" s="25" t="s">
        <v>35</v>
      </c>
      <c r="J8" s="25" t="s">
        <v>36</v>
      </c>
      <c r="K8" s="25">
        <v>0.54</v>
      </c>
      <c r="L8" s="25">
        <v>0.44</v>
      </c>
      <c r="M8" s="28"/>
      <c r="N8" s="25" t="s">
        <v>37</v>
      </c>
      <c r="O8" s="25" t="s">
        <v>16</v>
      </c>
      <c r="P8" s="29" t="s">
        <v>23</v>
      </c>
      <c r="Q8" s="18" t="s">
        <v>100</v>
      </c>
    </row>
    <row r="9" spans="1:22" ht="15.75" customHeight="1" x14ac:dyDescent="0.25">
      <c r="A9" s="23">
        <v>6</v>
      </c>
      <c r="B9" s="24">
        <v>43063.711228807872</v>
      </c>
      <c r="C9" s="25" t="s">
        <v>38</v>
      </c>
      <c r="D9" s="25" t="s">
        <v>39</v>
      </c>
      <c r="E9" s="25">
        <v>270108</v>
      </c>
      <c r="F9" s="26">
        <v>0</v>
      </c>
      <c r="G9" s="26">
        <v>2</v>
      </c>
      <c r="H9" s="27">
        <f t="shared" si="1"/>
        <v>2</v>
      </c>
      <c r="I9" s="25" t="s">
        <v>40</v>
      </c>
      <c r="J9" s="28"/>
      <c r="K9" s="25">
        <v>0.53300000000000003</v>
      </c>
      <c r="L9" s="25">
        <v>0.434</v>
      </c>
      <c r="M9" s="28"/>
      <c r="N9" s="25" t="s">
        <v>41</v>
      </c>
      <c r="O9" s="25" t="s">
        <v>42</v>
      </c>
      <c r="P9" s="29" t="s">
        <v>23</v>
      </c>
      <c r="Q9" s="18" t="s">
        <v>100</v>
      </c>
    </row>
    <row r="10" spans="1:22" ht="15.75" customHeight="1" x14ac:dyDescent="0.25">
      <c r="A10" s="23">
        <v>7</v>
      </c>
      <c r="B10" s="24">
        <v>43063.711333101848</v>
      </c>
      <c r="C10" s="25" t="s">
        <v>43</v>
      </c>
      <c r="D10" s="25" t="s">
        <v>44</v>
      </c>
      <c r="E10" s="25">
        <v>258440</v>
      </c>
      <c r="F10" s="26">
        <v>4</v>
      </c>
      <c r="G10" s="26">
        <v>2</v>
      </c>
      <c r="H10" s="27">
        <f t="shared" si="1"/>
        <v>6</v>
      </c>
      <c r="I10" s="31" t="s">
        <v>45</v>
      </c>
      <c r="J10" s="31" t="s">
        <v>46</v>
      </c>
      <c r="K10" s="31" t="s">
        <v>47</v>
      </c>
      <c r="L10" s="31" t="s">
        <v>48</v>
      </c>
      <c r="M10" s="31" t="s">
        <v>49</v>
      </c>
      <c r="N10" s="25" t="s">
        <v>15</v>
      </c>
      <c r="O10" s="25" t="s">
        <v>50</v>
      </c>
      <c r="P10" s="29" t="s">
        <v>23</v>
      </c>
      <c r="Q10" s="18" t="s">
        <v>100</v>
      </c>
    </row>
    <row r="11" spans="1:22" ht="15.75" customHeight="1" x14ac:dyDescent="0.25">
      <c r="A11" s="23">
        <v>8</v>
      </c>
      <c r="B11" s="24">
        <v>43063.711502569444</v>
      </c>
      <c r="C11" s="25" t="s">
        <v>51</v>
      </c>
      <c r="D11" s="25" t="s">
        <v>52</v>
      </c>
      <c r="E11" s="25">
        <v>259491</v>
      </c>
      <c r="F11" s="26">
        <v>16</v>
      </c>
      <c r="G11" s="26">
        <v>2</v>
      </c>
      <c r="H11" s="27">
        <f t="shared" si="1"/>
        <v>18</v>
      </c>
      <c r="I11" s="25" t="s">
        <v>53</v>
      </c>
      <c r="J11" s="25" t="s">
        <v>54</v>
      </c>
      <c r="K11" s="25">
        <v>0.76</v>
      </c>
      <c r="L11" s="25">
        <v>0.66</v>
      </c>
      <c r="M11" s="28"/>
      <c r="N11" s="25" t="s">
        <v>15</v>
      </c>
      <c r="O11" s="25" t="s">
        <v>50</v>
      </c>
      <c r="P11" s="29" t="s">
        <v>23</v>
      </c>
      <c r="Q11" s="18" t="s">
        <v>100</v>
      </c>
    </row>
    <row r="12" spans="1:22" ht="15.75" customHeight="1" x14ac:dyDescent="0.25">
      <c r="A12" s="23">
        <v>9</v>
      </c>
      <c r="B12" s="24">
        <v>43063.71177519676</v>
      </c>
      <c r="C12" s="25" t="s">
        <v>55</v>
      </c>
      <c r="D12" s="25" t="s">
        <v>56</v>
      </c>
      <c r="E12" s="25">
        <v>0</v>
      </c>
      <c r="F12" s="26">
        <v>8</v>
      </c>
      <c r="G12" s="26">
        <v>2</v>
      </c>
      <c r="H12" s="27">
        <f t="shared" si="1"/>
        <v>10</v>
      </c>
      <c r="I12" s="25" t="s">
        <v>57</v>
      </c>
      <c r="J12" s="25" t="s">
        <v>58</v>
      </c>
      <c r="K12" s="25" t="s">
        <v>59</v>
      </c>
      <c r="L12" s="25" t="s">
        <v>60</v>
      </c>
      <c r="M12" s="28"/>
      <c r="N12" s="25" t="s">
        <v>15</v>
      </c>
      <c r="O12" s="25" t="s">
        <v>50</v>
      </c>
      <c r="P12" s="29" t="s">
        <v>23</v>
      </c>
      <c r="Q12" s="18" t="s">
        <v>100</v>
      </c>
    </row>
    <row r="13" spans="1:22" ht="15.75" customHeight="1" x14ac:dyDescent="0.25">
      <c r="A13" s="23">
        <v>10</v>
      </c>
      <c r="B13" s="24">
        <v>43063.711903796298</v>
      </c>
      <c r="C13" s="25" t="s">
        <v>61</v>
      </c>
      <c r="D13" s="25" t="s">
        <v>62</v>
      </c>
      <c r="E13" s="25">
        <v>289803</v>
      </c>
      <c r="F13" s="26">
        <v>28</v>
      </c>
      <c r="G13" s="26">
        <v>2</v>
      </c>
      <c r="H13" s="27">
        <f t="shared" si="1"/>
        <v>30</v>
      </c>
      <c r="I13" s="25" t="s">
        <v>63</v>
      </c>
      <c r="J13" s="25" t="s">
        <v>64</v>
      </c>
      <c r="K13" s="25">
        <v>0.7</v>
      </c>
      <c r="L13" s="25">
        <v>0.6</v>
      </c>
      <c r="M13" s="28"/>
      <c r="N13" s="25" t="s">
        <v>15</v>
      </c>
      <c r="O13" s="25" t="s">
        <v>16</v>
      </c>
      <c r="P13" s="29" t="s">
        <v>17</v>
      </c>
      <c r="Q13" s="18" t="s">
        <v>100</v>
      </c>
    </row>
    <row r="14" spans="1:22" ht="15.75" customHeight="1" x14ac:dyDescent="0.25">
      <c r="A14" s="23">
        <v>11</v>
      </c>
      <c r="B14" s="24">
        <v>43063.712027581016</v>
      </c>
      <c r="C14" s="25" t="s">
        <v>65</v>
      </c>
      <c r="D14" s="25" t="s">
        <v>66</v>
      </c>
      <c r="E14" s="25">
        <v>257463</v>
      </c>
      <c r="F14" s="26">
        <v>20</v>
      </c>
      <c r="G14" s="26">
        <v>2</v>
      </c>
      <c r="H14" s="27">
        <f t="shared" si="1"/>
        <v>22</v>
      </c>
      <c r="I14" s="25" t="s">
        <v>67</v>
      </c>
      <c r="J14" s="25" t="s">
        <v>68</v>
      </c>
      <c r="K14" s="25">
        <v>0.7</v>
      </c>
      <c r="L14" s="25">
        <v>0.6</v>
      </c>
      <c r="M14" s="28"/>
      <c r="N14" s="25" t="s">
        <v>15</v>
      </c>
      <c r="O14" s="25" t="s">
        <v>16</v>
      </c>
      <c r="P14" s="29" t="s">
        <v>28</v>
      </c>
      <c r="Q14" s="18" t="s">
        <v>100</v>
      </c>
    </row>
    <row r="15" spans="1:22" ht="15.75" customHeight="1" x14ac:dyDescent="0.25">
      <c r="A15" s="23">
        <v>12</v>
      </c>
      <c r="B15" s="24">
        <v>43063.712038692131</v>
      </c>
      <c r="C15" s="25" t="s">
        <v>69</v>
      </c>
      <c r="D15" s="25" t="s">
        <v>70</v>
      </c>
      <c r="E15" s="25">
        <v>290020</v>
      </c>
      <c r="F15" s="26">
        <v>16</v>
      </c>
      <c r="G15" s="26">
        <v>2</v>
      </c>
      <c r="H15" s="27">
        <f t="shared" si="1"/>
        <v>18</v>
      </c>
      <c r="I15" s="25" t="s">
        <v>71</v>
      </c>
      <c r="J15" s="25" t="s">
        <v>72</v>
      </c>
      <c r="K15" s="25">
        <v>0.8</v>
      </c>
      <c r="L15" s="25">
        <v>0.7</v>
      </c>
      <c r="M15" s="28"/>
      <c r="N15" s="25" t="s">
        <v>15</v>
      </c>
      <c r="O15" s="28"/>
      <c r="P15" s="29" t="s">
        <v>23</v>
      </c>
      <c r="Q15" s="18" t="s">
        <v>100</v>
      </c>
    </row>
    <row r="16" spans="1:22" ht="15.75" customHeight="1" x14ac:dyDescent="0.25">
      <c r="A16" s="23">
        <v>13</v>
      </c>
      <c r="B16" s="24">
        <v>43063.713271597226</v>
      </c>
      <c r="C16" s="25" t="s">
        <v>73</v>
      </c>
      <c r="D16" s="25" t="s">
        <v>74</v>
      </c>
      <c r="E16" s="25">
        <v>258670</v>
      </c>
      <c r="F16" s="26">
        <v>8</v>
      </c>
      <c r="G16" s="26">
        <v>2</v>
      </c>
      <c r="H16" s="27">
        <f t="shared" si="1"/>
        <v>10</v>
      </c>
      <c r="I16" s="25" t="s">
        <v>75</v>
      </c>
      <c r="J16" s="25" t="s">
        <v>76</v>
      </c>
      <c r="K16" s="25" t="s">
        <v>77</v>
      </c>
      <c r="L16" s="25" t="s">
        <v>78</v>
      </c>
      <c r="M16" s="28"/>
      <c r="N16" s="25" t="s">
        <v>15</v>
      </c>
      <c r="O16" s="25" t="s">
        <v>50</v>
      </c>
      <c r="P16" s="29" t="s">
        <v>23</v>
      </c>
      <c r="Q16" s="18" t="s">
        <v>100</v>
      </c>
    </row>
    <row r="17" spans="1:17" ht="15.75" customHeight="1" x14ac:dyDescent="0.25">
      <c r="A17" s="23">
        <v>14</v>
      </c>
      <c r="B17" s="24">
        <v>43063.713537152777</v>
      </c>
      <c r="C17" s="25" t="s">
        <v>79</v>
      </c>
      <c r="D17" s="25" t="s">
        <v>80</v>
      </c>
      <c r="E17" s="25">
        <v>289341</v>
      </c>
      <c r="F17" s="26">
        <v>20</v>
      </c>
      <c r="G17" s="26">
        <v>2</v>
      </c>
      <c r="H17" s="27">
        <f t="shared" si="1"/>
        <v>22</v>
      </c>
      <c r="I17" s="25" t="s">
        <v>81</v>
      </c>
      <c r="J17" s="25" t="s">
        <v>82</v>
      </c>
      <c r="K17" s="25">
        <v>0.76600000000000001</v>
      </c>
      <c r="L17" s="25">
        <v>0.66600000000000004</v>
      </c>
      <c r="M17" s="28"/>
      <c r="N17" s="25" t="s">
        <v>15</v>
      </c>
      <c r="O17" s="25" t="s">
        <v>16</v>
      </c>
      <c r="P17" s="29" t="s">
        <v>23</v>
      </c>
      <c r="Q17" s="18" t="s">
        <v>100</v>
      </c>
    </row>
    <row r="18" spans="1:17" ht="15.75" customHeight="1" x14ac:dyDescent="0.25">
      <c r="A18" s="23">
        <v>15</v>
      </c>
      <c r="B18" s="32" t="s">
        <v>123</v>
      </c>
      <c r="C18" s="28"/>
      <c r="D18" s="25" t="s">
        <v>122</v>
      </c>
      <c r="E18" s="25">
        <v>260696</v>
      </c>
      <c r="F18" s="33">
        <v>-4</v>
      </c>
      <c r="G18" s="26">
        <v>0</v>
      </c>
      <c r="H18" s="27">
        <f t="shared" si="1"/>
        <v>-4</v>
      </c>
      <c r="I18" s="28"/>
      <c r="J18" s="28"/>
      <c r="K18" s="28"/>
      <c r="L18" s="28"/>
      <c r="M18" s="28"/>
      <c r="N18" s="25" t="s">
        <v>15</v>
      </c>
      <c r="O18" s="25" t="s">
        <v>50</v>
      </c>
      <c r="P18" s="29" t="s">
        <v>130</v>
      </c>
      <c r="Q18" s="18" t="s">
        <v>100</v>
      </c>
    </row>
    <row r="19" spans="1:17" ht="15.75" customHeight="1" x14ac:dyDescent="0.25">
      <c r="A19" s="23">
        <v>16</v>
      </c>
      <c r="B19" s="32" t="s">
        <v>123</v>
      </c>
      <c r="C19" s="28"/>
      <c r="D19" s="25" t="s">
        <v>125</v>
      </c>
      <c r="E19" s="25">
        <v>91294</v>
      </c>
      <c r="F19" s="33">
        <v>0</v>
      </c>
      <c r="G19" s="26">
        <v>0</v>
      </c>
      <c r="H19" s="27">
        <f t="shared" si="1"/>
        <v>0</v>
      </c>
      <c r="I19" s="28">
        <v>0.8</v>
      </c>
      <c r="J19" s="28"/>
      <c r="K19" s="25">
        <v>0.93</v>
      </c>
      <c r="L19" s="28"/>
      <c r="M19" s="28"/>
      <c r="N19" s="25" t="s">
        <v>15</v>
      </c>
      <c r="O19" s="25" t="s">
        <v>22</v>
      </c>
      <c r="P19" s="29" t="s">
        <v>23</v>
      </c>
      <c r="Q19" s="18" t="s">
        <v>100</v>
      </c>
    </row>
    <row r="20" spans="1:17" ht="15.75" customHeight="1" thickBot="1" x14ac:dyDescent="0.3">
      <c r="A20" s="34">
        <v>17</v>
      </c>
      <c r="B20" s="35" t="s">
        <v>123</v>
      </c>
      <c r="C20" s="36"/>
      <c r="D20" s="37" t="s">
        <v>129</v>
      </c>
      <c r="E20" s="37"/>
      <c r="F20" s="38"/>
      <c r="G20" s="39"/>
      <c r="H20" s="40"/>
      <c r="I20" s="36"/>
      <c r="J20" s="36"/>
      <c r="K20" s="36"/>
      <c r="L20" s="36"/>
      <c r="M20" s="36"/>
      <c r="N20" s="36"/>
      <c r="O20" s="36"/>
      <c r="P20" s="41"/>
      <c r="Q20" s="18" t="s">
        <v>100</v>
      </c>
    </row>
    <row r="22" spans="1:17" ht="15.75" customHeight="1" x14ac:dyDescent="0.25">
      <c r="A22" s="18" t="s">
        <v>126</v>
      </c>
    </row>
    <row r="23" spans="1:17" ht="15.75" customHeight="1" x14ac:dyDescent="0.25">
      <c r="A23" s="19" t="s">
        <v>127</v>
      </c>
      <c r="B23" s="20"/>
      <c r="C23" s="20"/>
    </row>
    <row r="24" spans="1:17" ht="15.75" customHeight="1" x14ac:dyDescent="0.25">
      <c r="A24" s="21" t="s">
        <v>128</v>
      </c>
      <c r="B24" s="22"/>
      <c r="C24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5" zoomScale="110" zoomScaleNormal="110" workbookViewId="0">
      <selection activeCell="F5" sqref="F5"/>
    </sheetView>
  </sheetViews>
  <sheetFormatPr defaultRowHeight="14.4" x14ac:dyDescent="0.3"/>
  <cols>
    <col min="1" max="1" width="8.88671875" style="1" customWidth="1"/>
    <col min="2" max="16384" width="8.88671875" style="1"/>
  </cols>
  <sheetData>
    <row r="1" spans="1:10" ht="15.6" x14ac:dyDescent="0.3">
      <c r="A1" s="10" t="s">
        <v>105</v>
      </c>
    </row>
    <row r="3" spans="1:10" customFormat="1" ht="13.2" x14ac:dyDescent="0.25">
      <c r="A3" s="11" t="s">
        <v>106</v>
      </c>
      <c r="B3" s="11" t="s">
        <v>107</v>
      </c>
      <c r="C3" s="11" t="s">
        <v>108</v>
      </c>
      <c r="D3" s="11" t="s">
        <v>109</v>
      </c>
      <c r="E3" s="11" t="s">
        <v>110</v>
      </c>
      <c r="F3" s="11" t="s">
        <v>111</v>
      </c>
    </row>
    <row r="4" spans="1:10" customFormat="1" ht="13.2" x14ac:dyDescent="0.25">
      <c r="A4" s="12">
        <v>2</v>
      </c>
      <c r="B4" s="12">
        <v>7</v>
      </c>
      <c r="C4" s="12">
        <v>9</v>
      </c>
      <c r="D4" s="12">
        <v>4</v>
      </c>
      <c r="E4" s="12">
        <v>5</v>
      </c>
      <c r="F4" s="12">
        <v>9</v>
      </c>
    </row>
    <row r="5" spans="1:10" customFormat="1" ht="13.2" x14ac:dyDescent="0.25">
      <c r="A5" s="12"/>
      <c r="B5" s="12"/>
      <c r="C5" s="12"/>
      <c r="D5" s="12"/>
      <c r="E5" s="12"/>
      <c r="F5" s="12"/>
    </row>
    <row r="6" spans="1:10" ht="40.200000000000003" customHeight="1" x14ac:dyDescent="0.3">
      <c r="A6" s="8" t="s">
        <v>104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">
      <c r="A7" s="7" t="s">
        <v>99</v>
      </c>
      <c r="E7" s="13" t="s">
        <v>113</v>
      </c>
      <c r="F7" s="13"/>
      <c r="G7" s="13">
        <f>0.16*(400+F*20)/((300+E*20)*(0.1+D/20))</f>
        <v>0.77333333333333321</v>
      </c>
      <c r="H7" s="13" t="s">
        <v>112</v>
      </c>
    </row>
    <row r="8" spans="1:10" x14ac:dyDescent="0.3">
      <c r="A8" s="7"/>
    </row>
    <row r="9" spans="1:10" ht="52.2" customHeight="1" x14ac:dyDescent="0.3">
      <c r="A9" s="8" t="s">
        <v>103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3">
      <c r="A10" s="7" t="s">
        <v>99</v>
      </c>
      <c r="E10" s="13" t="s">
        <v>114</v>
      </c>
      <c r="H10" s="13">
        <f>(4+F/10)*10^(-5/10)</f>
        <v>1.5495160534825061</v>
      </c>
      <c r="I10" s="13" t="s">
        <v>112</v>
      </c>
    </row>
    <row r="11" spans="1:10" x14ac:dyDescent="0.3">
      <c r="A11" s="7"/>
    </row>
    <row r="12" spans="1:10" ht="39.6" customHeight="1" x14ac:dyDescent="0.3">
      <c r="A12" s="8" t="s">
        <v>102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3">
      <c r="A13" s="7" t="s">
        <v>99</v>
      </c>
      <c r="E13" s="13" t="s">
        <v>115</v>
      </c>
      <c r="F13" s="13">
        <f>1-(0.2+F/30)</f>
        <v>0.5</v>
      </c>
    </row>
    <row r="14" spans="1:10" x14ac:dyDescent="0.3">
      <c r="A14" s="7"/>
    </row>
    <row r="15" spans="1:10" ht="15.6" x14ac:dyDescent="0.3">
      <c r="A15" s="9" t="s">
        <v>101</v>
      </c>
    </row>
    <row r="16" spans="1:10" ht="15.6" x14ac:dyDescent="0.3">
      <c r="A16" s="7" t="s">
        <v>99</v>
      </c>
      <c r="E16" s="13" t="s">
        <v>116</v>
      </c>
      <c r="F16" s="13">
        <f>F13-0.1</f>
        <v>0.4</v>
      </c>
    </row>
    <row r="17" spans="1:11" ht="15.6" x14ac:dyDescent="0.3">
      <c r="A17" s="9" t="s">
        <v>100</v>
      </c>
    </row>
    <row r="18" spans="1:11" ht="49.2" customHeight="1" x14ac:dyDescent="0.3">
      <c r="A18" s="8" t="s">
        <v>8</v>
      </c>
      <c r="B18" s="6"/>
      <c r="C18" s="6"/>
      <c r="D18" s="6"/>
      <c r="E18" s="6"/>
      <c r="F18" s="6"/>
      <c r="G18" s="6"/>
      <c r="H18" s="6"/>
      <c r="I18" s="6"/>
      <c r="J18" s="6"/>
    </row>
    <row r="19" spans="1:11" x14ac:dyDescent="0.3">
      <c r="A19" s="7" t="s">
        <v>99</v>
      </c>
      <c r="E19" s="13" t="s">
        <v>117</v>
      </c>
      <c r="F19" s="13">
        <f>30+F</f>
        <v>39</v>
      </c>
      <c r="G19" s="13" t="s">
        <v>118</v>
      </c>
    </row>
    <row r="20" spans="1:11" x14ac:dyDescent="0.3">
      <c r="A20" s="5"/>
    </row>
    <row r="21" spans="1:11" x14ac:dyDescent="0.3">
      <c r="A21" s="5" t="s">
        <v>9</v>
      </c>
      <c r="H21" s="7" t="s">
        <v>88</v>
      </c>
    </row>
    <row r="22" spans="1:11" x14ac:dyDescent="0.3">
      <c r="A22" s="2" t="s">
        <v>98</v>
      </c>
    </row>
    <row r="23" spans="1:11" x14ac:dyDescent="0.3">
      <c r="A23" s="14" t="s">
        <v>97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x14ac:dyDescent="0.3">
      <c r="A24" s="2" t="s">
        <v>96</v>
      </c>
    </row>
    <row r="25" spans="1:11" x14ac:dyDescent="0.3">
      <c r="A25" s="2" t="s">
        <v>95</v>
      </c>
    </row>
    <row r="26" spans="1:11" x14ac:dyDescent="0.3">
      <c r="A26" s="2" t="s">
        <v>94</v>
      </c>
    </row>
    <row r="27" spans="1:11" x14ac:dyDescent="0.3">
      <c r="A27" s="5"/>
    </row>
    <row r="28" spans="1:11" x14ac:dyDescent="0.3">
      <c r="A28" s="5" t="s">
        <v>10</v>
      </c>
      <c r="C28" s="5"/>
      <c r="H28" s="7" t="s">
        <v>88</v>
      </c>
    </row>
    <row r="29" spans="1:11" x14ac:dyDescent="0.3">
      <c r="A29" s="2" t="s">
        <v>93</v>
      </c>
    </row>
    <row r="30" spans="1:11" x14ac:dyDescent="0.3">
      <c r="A30" s="2" t="s">
        <v>92</v>
      </c>
    </row>
    <row r="31" spans="1:11" x14ac:dyDescent="0.3">
      <c r="A31" s="2" t="s">
        <v>91</v>
      </c>
    </row>
    <row r="32" spans="1:11" ht="30.6" customHeight="1" x14ac:dyDescent="0.3">
      <c r="A32" s="16" t="s">
        <v>90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2" x14ac:dyDescent="0.3">
      <c r="A33" s="2" t="s">
        <v>89</v>
      </c>
    </row>
    <row r="34" spans="1:12" x14ac:dyDescent="0.3">
      <c r="A34" s="5"/>
    </row>
    <row r="35" spans="1:12" x14ac:dyDescent="0.3">
      <c r="A35" s="5" t="s">
        <v>11</v>
      </c>
      <c r="D35" s="5"/>
      <c r="H35" s="7" t="s">
        <v>88</v>
      </c>
    </row>
    <row r="36" spans="1:12" x14ac:dyDescent="0.3">
      <c r="A36" s="2" t="s">
        <v>87</v>
      </c>
    </row>
    <row r="37" spans="1:12" x14ac:dyDescent="0.3">
      <c r="A37" s="2" t="s">
        <v>86</v>
      </c>
    </row>
    <row r="38" spans="1:12" ht="30.6" customHeight="1" x14ac:dyDescent="0.3">
      <c r="A38" s="4" t="s">
        <v>85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43.2" customHeight="1" x14ac:dyDescent="0.3">
      <c r="A39" s="16" t="s">
        <v>84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x14ac:dyDescent="0.3">
      <c r="A40" s="2" t="s">
        <v>83</v>
      </c>
    </row>
  </sheetData>
  <mergeCells count="7">
    <mergeCell ref="A38:L38"/>
    <mergeCell ref="A39:L39"/>
    <mergeCell ref="A6:J6"/>
    <mergeCell ref="A9:J9"/>
    <mergeCell ref="A12:J12"/>
    <mergeCell ref="A18:J18"/>
    <mergeCell ref="A32:K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Form responses 1</vt:lpstr>
      <vt:lpstr>Correction</vt:lpstr>
      <vt:lpstr>A</vt:lpstr>
      <vt:lpstr>B</vt:lpstr>
      <vt:lpstr>CC</vt:lpstr>
      <vt:lpstr>D</vt:lpstr>
      <vt:lpstr>E</vt:lpstr>
      <vt:lpstr>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farina</dc:creator>
  <cp:lastModifiedBy>Angelo Farina</cp:lastModifiedBy>
  <dcterms:created xsi:type="dcterms:W3CDTF">2017-11-24T18:22:53Z</dcterms:created>
  <dcterms:modified xsi:type="dcterms:W3CDTF">2017-11-24T19:04:26Z</dcterms:modified>
</cp:coreProperties>
</file>